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V:\Eelarveosakond\oma\Eelarve\2023 ea seadus\Eelarved\"/>
    </mc:Choice>
  </mc:AlternateContent>
  <xr:revisionPtr revIDLastSave="0" documentId="13_ncr:1_{EEE1AB4C-80B6-4D85-912A-218B2877DE56}" xr6:coauthVersionLast="47" xr6:coauthVersionMax="47" xr10:uidLastSave="{00000000-0000-0000-0000-000000000000}"/>
  <bookViews>
    <workbookView xWindow="-108" yWindow="-108" windowWidth="23256" windowHeight="12576" xr2:uid="{6B2B7621-D651-4ABA-AA00-AE046CBB18D9}"/>
  </bookViews>
  <sheets>
    <sheet name="Lisa 7 RiL " sheetId="1" r:id="rId1"/>
  </sheets>
  <definedNames>
    <definedName name="_xlnm._FilterDatabase" localSheetId="0" hidden="1">'Lisa 7 RiL '!$A$12:$G$26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4" i="1" l="1"/>
  <c r="G15" i="1" l="1"/>
  <c r="G6" i="1" l="1"/>
  <c r="G10" i="1"/>
  <c r="G9" i="1"/>
  <c r="G8" i="1"/>
  <c r="G7" i="1"/>
  <c r="G22" i="1"/>
  <c r="G19" i="1"/>
  <c r="G18" i="1" l="1"/>
  <c r="G17" i="1" s="1"/>
  <c r="G1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tc={877A6645-4E8E-4394-87B4-E90594A319A8}</author>
  </authors>
  <commentList>
    <comment ref="G23" authorId="0" shapeId="0" xr:uid="{877A6645-4E8E-4394-87B4-E90594A319A8}">
      <text>
        <t>[Lõimkommentaar]
Teie Exceli versioon võimaldab teil seda lõimkommentaari lugeda, ent kõik sellesse tehtud muudatused eemaldatakse, kui fail avatakse Exceli uuemas versioonis. Lisateavet leiate siit: https://go.microsoft.com/fwlink/?linkid=870924.
Kommentaar:
    Sh 57,5 tuh KeA-lt</t>
      </text>
    </comment>
  </commentList>
</comments>
</file>

<file path=xl/sharedStrings.xml><?xml version="1.0" encoding="utf-8"?>
<sst xmlns="http://schemas.openxmlformats.org/spreadsheetml/2006/main" count="58" uniqueCount="42">
  <si>
    <t>Tulud</t>
  </si>
  <si>
    <t>Investeeringud</t>
  </si>
  <si>
    <t>Kulud</t>
  </si>
  <si>
    <t>Põhivara kulum</t>
  </si>
  <si>
    <t>Käibemaks</t>
  </si>
  <si>
    <t>Kulud ja investeeringud kokku</t>
  </si>
  <si>
    <t>Programmi tegevus - kood</t>
  </si>
  <si>
    <t>Programmi tegevus - nimi</t>
  </si>
  <si>
    <t>Eelarve liik*</t>
  </si>
  <si>
    <t>Eelarve objekt</t>
  </si>
  <si>
    <t>Objekti nimi</t>
  </si>
  <si>
    <t>Majanduslik sisu</t>
  </si>
  <si>
    <t>Kinnitatud eelarve 2023</t>
  </si>
  <si>
    <t>Stsenaarium asutuse kulumudelis</t>
  </si>
  <si>
    <t/>
  </si>
  <si>
    <t>Periood asutuse kulumudelis</t>
  </si>
  <si>
    <t>TULUD KOKKU</t>
  </si>
  <si>
    <t>XX010000</t>
  </si>
  <si>
    <t>Programmide ülene</t>
  </si>
  <si>
    <t>INVESTEERINGUD KOKKU</t>
  </si>
  <si>
    <t>KULUD  KOKKU</t>
  </si>
  <si>
    <t>KÄIBEMAKS  KOKKU</t>
  </si>
  <si>
    <t>* Eelarve liik: 10 - arvestuslikud vahendid, 20 - kindlaksmääratud vahendid, 32 - välistoetuste riiklik kaasfinantseerimine, 40 - välistoetustest saadavad vahendid, 41 - vahendatavad välistoetused, 43 - CO2 müügist ja moderniseerimisfondist saadavad vahendid, 44 - omatuludest saadavad vahendid, 45 - ebaregulaarsetest tuludest saadavad vahendid, 60 - mitterahalised vahendid (põhivara kulum)</t>
  </si>
  <si>
    <t>TULEMUSVALDKOND  TRANSPORT</t>
  </si>
  <si>
    <t>Riigilaevastik</t>
  </si>
  <si>
    <t>PROGRAMM  TRANSPORDI  KONKURENTSIVÕIME  JA  LIIKUVUS</t>
  </si>
  <si>
    <t>MINISTRI_LIIGENDUS</t>
  </si>
  <si>
    <t>2023_01</t>
  </si>
  <si>
    <t>Lisa 7</t>
  </si>
  <si>
    <t>TRTR0302</t>
  </si>
  <si>
    <t>Veetransporditaristu arendamine ja korrashoid</t>
  </si>
  <si>
    <t>20</t>
  </si>
  <si>
    <t>TRTR0000</t>
  </si>
  <si>
    <t>IN002000</t>
  </si>
  <si>
    <t>IN003000</t>
  </si>
  <si>
    <t>IT investeeringud</t>
  </si>
  <si>
    <t>Transpordivahendid</t>
  </si>
  <si>
    <t>Investeeringud transporti</t>
  </si>
  <si>
    <t>10</t>
  </si>
  <si>
    <t xml:space="preserve">Kulud </t>
  </si>
  <si>
    <t xml:space="preserve">Investeeringud </t>
  </si>
  <si>
    <t>ettevõtlus- ja infotehnoloogiaministri ning majandus- ja taristuministri käskkirja "Majandus- ja Kommunikatsiooniministeeriumi ja tema valitsemisala asutuste 2023. a eelarvete kinnitamine"  juurde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</si>
</sst>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sz val="10"/>
      <color indexed="8"/>
      <name val="Times New Roman"/>
      <family val="1"/>
      <charset val="186"/>
    </font>
    <font>
      <b/>
      <sz val="10"/>
      <color indexed="8"/>
      <name val="Times New Roman"/>
      <family val="1"/>
      <charset val="186"/>
    </font>
    <font>
      <sz val="11"/>
      <color theme="1"/>
      <name val="Arial"/>
      <family val="2"/>
      <charset val="186"/>
    </font>
    <font>
      <b/>
      <sz val="10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9"/>
      <name val="Times New Roman"/>
      <family val="1"/>
      <charset val="186"/>
    </font>
    <font>
      <i/>
      <u/>
      <sz val="9"/>
      <name val="Times New Roman"/>
      <family val="1"/>
      <charset val="186"/>
    </font>
    <font>
      <i/>
      <u/>
      <sz val="9"/>
      <color theme="1"/>
      <name val="Times New Roman"/>
      <family val="1"/>
      <charset val="186"/>
    </font>
    <font>
      <sz val="11"/>
      <color rgb="FFFFFFFF"/>
      <name val="Calibri"/>
      <family val="2"/>
      <scheme val="minor"/>
    </font>
    <font>
      <i/>
      <sz val="10"/>
      <name val="Times New Roman"/>
      <family val="1"/>
      <charset val="186"/>
    </font>
    <font>
      <i/>
      <sz val="10"/>
      <color theme="1"/>
      <name val="Times New Roman"/>
      <family val="1"/>
      <charset val="186"/>
    </font>
    <font>
      <b/>
      <sz val="9"/>
      <color indexed="8"/>
      <name val="Times New Roman"/>
      <family val="1"/>
      <charset val="186"/>
    </font>
    <font>
      <b/>
      <sz val="9"/>
      <name val="Times New Roman"/>
      <family val="1"/>
      <charset val="186"/>
    </font>
    <font>
      <sz val="11"/>
      <color indexed="8"/>
      <name val="Calibri"/>
      <family val="2"/>
      <charset val="186"/>
      <scheme val="minor"/>
    </font>
    <font>
      <b/>
      <sz val="11"/>
      <color indexed="8"/>
      <name val="Calibri"/>
      <family val="2"/>
      <charset val="186"/>
      <scheme val="minor"/>
    </font>
    <font>
      <sz val="10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1" fillId="0" borderId="0"/>
  </cellStyleXfs>
  <cellXfs count="49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5" fillId="0" borderId="0" xfId="1" applyFont="1"/>
    <xf numFmtId="49" fontId="6" fillId="0" borderId="0" xfId="1" applyNumberFormat="1" applyFont="1" applyAlignment="1">
      <alignment horizontal="right" wrapText="1"/>
    </xf>
    <xf numFmtId="3" fontId="2" fillId="0" borderId="1" xfId="0" applyNumberFormat="1" applyFont="1" applyBorder="1" applyAlignment="1">
      <alignment vertical="center"/>
    </xf>
    <xf numFmtId="0" fontId="3" fillId="0" borderId="0" xfId="0" applyFont="1"/>
    <xf numFmtId="3" fontId="7" fillId="0" borderId="0" xfId="1" applyNumberFormat="1" applyFont="1" applyAlignment="1" applyProtection="1">
      <alignment horizontal="right"/>
      <protection hidden="1"/>
    </xf>
    <xf numFmtId="49" fontId="6" fillId="0" borderId="0" xfId="1" applyNumberFormat="1" applyFont="1" applyAlignment="1">
      <alignment horizontal="right"/>
    </xf>
    <xf numFmtId="3" fontId="6" fillId="0" borderId="0" xfId="1" applyNumberFormat="1" applyFont="1" applyAlignment="1">
      <alignment horizontal="right" wrapText="1"/>
    </xf>
    <xf numFmtId="3" fontId="8" fillId="0" borderId="0" xfId="1" applyNumberFormat="1" applyFont="1" applyAlignment="1">
      <alignment horizontal="right" wrapText="1"/>
    </xf>
    <xf numFmtId="3" fontId="9" fillId="0" borderId="0" xfId="1" applyNumberFormat="1" applyFont="1" applyAlignment="1">
      <alignment wrapText="1"/>
    </xf>
    <xf numFmtId="0" fontId="5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10" fillId="0" borderId="1" xfId="0" applyFont="1" applyBorder="1"/>
    <xf numFmtId="0" fontId="10" fillId="0" borderId="1" xfId="0" applyFont="1" applyBorder="1" applyAlignment="1">
      <alignment horizontal="center"/>
    </xf>
    <xf numFmtId="0" fontId="0" fillId="0" borderId="1" xfId="0" applyBorder="1"/>
    <xf numFmtId="0" fontId="11" fillId="0" borderId="1" xfId="2" applyFont="1" applyBorder="1" applyAlignment="1">
      <alignment vertical="center" wrapText="1"/>
    </xf>
    <xf numFmtId="0" fontId="11" fillId="0" borderId="1" xfId="2" applyFont="1" applyBorder="1" applyAlignment="1">
      <alignment horizontal="right" vertical="center" wrapText="1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3" fillId="2" borderId="1" xfId="0" applyFont="1" applyFill="1" applyBorder="1"/>
    <xf numFmtId="0" fontId="0" fillId="2" borderId="1" xfId="0" applyFill="1" applyBorder="1"/>
    <xf numFmtId="3" fontId="3" fillId="2" borderId="1" xfId="0" applyNumberFormat="1" applyFont="1" applyFill="1" applyBorder="1"/>
    <xf numFmtId="0" fontId="2" fillId="0" borderId="1" xfId="0" applyFont="1" applyBorder="1"/>
    <xf numFmtId="3" fontId="2" fillId="0" borderId="1" xfId="0" applyNumberFormat="1" applyFont="1" applyBorder="1"/>
    <xf numFmtId="0" fontId="0" fillId="2" borderId="1" xfId="0" applyFill="1" applyBorder="1" applyAlignment="1">
      <alignment horizontal="center"/>
    </xf>
    <xf numFmtId="0" fontId="2" fillId="0" borderId="1" xfId="0" applyFont="1" applyBorder="1" applyAlignment="1">
      <alignment vertical="center"/>
    </xf>
    <xf numFmtId="0" fontId="15" fillId="2" borderId="1" xfId="0" applyFont="1" applyFill="1" applyBorder="1"/>
    <xf numFmtId="0" fontId="15" fillId="2" borderId="1" xfId="0" applyFont="1" applyFill="1" applyBorder="1" applyAlignment="1">
      <alignment horizontal="center"/>
    </xf>
    <xf numFmtId="0" fontId="16" fillId="0" borderId="0" xfId="0" applyFont="1"/>
    <xf numFmtId="0" fontId="2" fillId="0" borderId="0" xfId="0" applyFont="1" applyAlignment="1">
      <alignment vertical="top" wrapText="1"/>
    </xf>
    <xf numFmtId="0" fontId="13" fillId="2" borderId="2" xfId="0" applyFont="1" applyFill="1" applyBorder="1"/>
    <xf numFmtId="0" fontId="13" fillId="2" borderId="3" xfId="0" applyFont="1" applyFill="1" applyBorder="1"/>
    <xf numFmtId="0" fontId="13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/>
    <xf numFmtId="49" fontId="2" fillId="0" borderId="1" xfId="0" applyNumberFormat="1" applyFont="1" applyBorder="1"/>
    <xf numFmtId="0" fontId="17" fillId="0" borderId="1" xfId="0" applyFont="1" applyBorder="1" applyAlignment="1">
      <alignment vertical="center"/>
    </xf>
    <xf numFmtId="3" fontId="12" fillId="0" borderId="1" xfId="2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right" wrapText="1"/>
    </xf>
    <xf numFmtId="0" fontId="2" fillId="0" borderId="0" xfId="0" applyFont="1" applyAlignment="1">
      <alignment horizontal="left" vertical="top" wrapText="1"/>
    </xf>
    <xf numFmtId="0" fontId="13" fillId="2" borderId="2" xfId="0" applyFont="1" applyFill="1" applyBorder="1" applyAlignment="1">
      <alignment horizontal="left"/>
    </xf>
    <xf numFmtId="0" fontId="13" fillId="2" borderId="3" xfId="0" applyFont="1" applyFill="1" applyBorder="1" applyAlignment="1">
      <alignment horizontal="left"/>
    </xf>
    <xf numFmtId="0" fontId="14" fillId="3" borderId="1" xfId="1" applyFont="1" applyFill="1" applyBorder="1" applyAlignment="1">
      <alignment horizontal="left"/>
    </xf>
  </cellXfs>
  <cellStyles count="3">
    <cellStyle name="Normaallaad" xfId="0" builtinId="0"/>
    <cellStyle name="Normaallaad 2" xfId="1" xr:uid="{B35D4B3C-4E10-4461-B78D-806DFA58CCF1}"/>
    <cellStyle name="Normaallaad 4" xfId="2" xr:uid="{2D2E689D-7874-443D-A406-5CC41556F96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Helena Siemann" id="{69B9C97D-D317-4857-8217-6A587C6FAB51}" userId="S::helena.siemann@mkm.ee::a2a5646e-d671-4de3-8c70-452613050e74" providerId="AD"/>
</personList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3" dT="2023-01-20T15:55:30.18" personId="{69B9C97D-D317-4857-8217-6A587C6FAB51}" id="{877A6645-4E8E-4394-87B4-E90594A319A8}">
    <text>Sh 57,5 tuh KeA-lt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554D9D-6C78-418B-907F-2A58BE272641}">
  <sheetPr>
    <pageSetUpPr fitToPage="1"/>
  </sheetPr>
  <dimension ref="A1:N31"/>
  <sheetViews>
    <sheetView tabSelected="1" zoomScaleNormal="100" workbookViewId="0">
      <selection activeCell="E8" sqref="E8"/>
    </sheetView>
  </sheetViews>
  <sheetFormatPr defaultRowHeight="14.4" x14ac:dyDescent="0.3"/>
  <cols>
    <col min="1" max="1" width="10.6640625" customWidth="1"/>
    <col min="2" max="2" width="25.6640625" customWidth="1"/>
    <col min="3" max="3" width="7.44140625" style="1" customWidth="1"/>
    <col min="4" max="4" width="11.33203125" customWidth="1"/>
    <col min="5" max="5" width="18.33203125" customWidth="1"/>
    <col min="6" max="6" width="27.5546875" customWidth="1"/>
    <col min="7" max="7" width="13.88671875" customWidth="1"/>
  </cols>
  <sheetData>
    <row r="1" spans="1:14" x14ac:dyDescent="0.3">
      <c r="D1" s="2"/>
      <c r="E1" s="2"/>
      <c r="G1" s="3" t="s">
        <v>28</v>
      </c>
    </row>
    <row r="2" spans="1:14" ht="14.4" customHeight="1" x14ac:dyDescent="0.3">
      <c r="C2" s="44" t="s">
        <v>41</v>
      </c>
      <c r="D2" s="44"/>
      <c r="E2" s="44"/>
      <c r="F2" s="44"/>
      <c r="G2" s="44"/>
      <c r="H2" s="4"/>
      <c r="I2" s="4"/>
      <c r="J2" s="4"/>
      <c r="K2" s="4"/>
      <c r="L2" s="4"/>
      <c r="M2" s="4"/>
      <c r="N2" s="4"/>
    </row>
    <row r="3" spans="1:14" x14ac:dyDescent="0.3">
      <c r="C3" s="44"/>
      <c r="D3" s="44"/>
      <c r="E3" s="44"/>
      <c r="F3" s="44"/>
      <c r="G3" s="44"/>
    </row>
    <row r="4" spans="1:14" x14ac:dyDescent="0.3">
      <c r="C4" s="4"/>
      <c r="D4" s="4"/>
      <c r="E4" s="4"/>
      <c r="F4" s="4"/>
      <c r="G4" s="4"/>
    </row>
    <row r="5" spans="1:14" x14ac:dyDescent="0.3">
      <c r="A5" s="5" t="s">
        <v>24</v>
      </c>
    </row>
    <row r="6" spans="1:14" x14ac:dyDescent="0.3">
      <c r="A6" s="5"/>
      <c r="F6" s="6" t="s">
        <v>0</v>
      </c>
      <c r="G6" s="9">
        <f>+SUBTOTAL(9, G16)</f>
        <v>0</v>
      </c>
    </row>
    <row r="7" spans="1:14" x14ac:dyDescent="0.3">
      <c r="A7" s="8"/>
      <c r="F7" s="6" t="s">
        <v>1</v>
      </c>
      <c r="G7" s="9">
        <f>SUMIF($F$20:$F$23,"Investeeringud*",G$20:G$23)</f>
        <v>-541695</v>
      </c>
    </row>
    <row r="8" spans="1:14" x14ac:dyDescent="0.3">
      <c r="A8" s="8"/>
      <c r="F8" s="10" t="s">
        <v>2</v>
      </c>
      <c r="G8" s="9">
        <f>SUMIF($F$20:$F$23,"Kulud*",G$20:G$23)</f>
        <v>-6185805</v>
      </c>
    </row>
    <row r="9" spans="1:14" x14ac:dyDescent="0.3">
      <c r="A9" s="8"/>
      <c r="F9" s="11" t="s">
        <v>3</v>
      </c>
      <c r="G9" s="9">
        <f>SUMIF($F$20:$F$23,"Põhivara kulum*",G$20:G$23)</f>
        <v>0</v>
      </c>
    </row>
    <row r="10" spans="1:14" x14ac:dyDescent="0.3">
      <c r="A10" s="8"/>
      <c r="F10" s="11" t="s">
        <v>4</v>
      </c>
      <c r="G10" s="9">
        <f>+SUBTOTAL(9, G25:G27)</f>
        <v>-835359</v>
      </c>
    </row>
    <row r="11" spans="1:14" x14ac:dyDescent="0.3">
      <c r="A11" s="8"/>
      <c r="F11" s="12" t="s">
        <v>5</v>
      </c>
      <c r="G11" s="13">
        <f>SUM(G7:G10)</f>
        <v>-7562859</v>
      </c>
    </row>
    <row r="12" spans="1:14" ht="39.6" x14ac:dyDescent="0.3">
      <c r="A12" s="14" t="s">
        <v>6</v>
      </c>
      <c r="B12" s="14" t="s">
        <v>7</v>
      </c>
      <c r="C12" s="15" t="s">
        <v>8</v>
      </c>
      <c r="D12" s="14" t="s">
        <v>9</v>
      </c>
      <c r="E12" s="14" t="s">
        <v>10</v>
      </c>
      <c r="F12" s="14" t="s">
        <v>11</v>
      </c>
      <c r="G12" s="14" t="s">
        <v>12</v>
      </c>
    </row>
    <row r="13" spans="1:14" ht="26.4" x14ac:dyDescent="0.3">
      <c r="A13" s="16"/>
      <c r="B13" s="16"/>
      <c r="C13" s="17"/>
      <c r="D13" s="18"/>
      <c r="E13" s="19"/>
      <c r="F13" s="20" t="s">
        <v>13</v>
      </c>
      <c r="G13" s="43" t="s">
        <v>26</v>
      </c>
    </row>
    <row r="14" spans="1:14" ht="22.5" customHeight="1" x14ac:dyDescent="0.3">
      <c r="A14" s="18" t="s">
        <v>14</v>
      </c>
      <c r="B14" s="18" t="s">
        <v>14</v>
      </c>
      <c r="C14" s="21" t="s">
        <v>14</v>
      </c>
      <c r="D14" s="18"/>
      <c r="E14" s="19"/>
      <c r="F14" s="20" t="s">
        <v>15</v>
      </c>
      <c r="G14" s="22" t="s">
        <v>27</v>
      </c>
    </row>
    <row r="15" spans="1:14" x14ac:dyDescent="0.3">
      <c r="A15" s="46" t="s">
        <v>16</v>
      </c>
      <c r="B15" s="47"/>
      <c r="C15" s="23"/>
      <c r="D15" s="24"/>
      <c r="E15" s="24"/>
      <c r="F15" s="24"/>
      <c r="G15" s="25">
        <f>+SUBTOTAL(9, G16)</f>
        <v>0</v>
      </c>
    </row>
    <row r="16" spans="1:14" x14ac:dyDescent="0.3">
      <c r="A16" s="26" t="s">
        <v>17</v>
      </c>
      <c r="B16" s="26" t="s">
        <v>18</v>
      </c>
      <c r="C16" s="22"/>
      <c r="D16" s="26"/>
      <c r="E16" s="26"/>
      <c r="F16" s="26"/>
      <c r="G16" s="7">
        <v>0</v>
      </c>
    </row>
    <row r="17" spans="1:10" x14ac:dyDescent="0.3">
      <c r="A17" s="46" t="s">
        <v>23</v>
      </c>
      <c r="B17" s="47"/>
      <c r="C17" s="23"/>
      <c r="D17" s="24"/>
      <c r="E17" s="24"/>
      <c r="F17" s="24"/>
      <c r="G17" s="25">
        <f>+SUBTOTAL(9, G18:G23)</f>
        <v>-6727500</v>
      </c>
      <c r="J17" s="36"/>
    </row>
    <row r="18" spans="1:10" x14ac:dyDescent="0.3">
      <c r="A18" s="34" t="s">
        <v>25</v>
      </c>
      <c r="B18" s="35"/>
      <c r="C18" s="28"/>
      <c r="D18" s="24"/>
      <c r="E18" s="24"/>
      <c r="F18" s="24"/>
      <c r="G18" s="25">
        <f>+SUBTOTAL(9, G19:G23)</f>
        <v>-6727500</v>
      </c>
    </row>
    <row r="19" spans="1:10" x14ac:dyDescent="0.3">
      <c r="A19" s="48" t="s">
        <v>19</v>
      </c>
      <c r="B19" s="48"/>
      <c r="C19" s="28"/>
      <c r="D19" s="24"/>
      <c r="E19" s="24"/>
      <c r="F19" s="24"/>
      <c r="G19" s="25">
        <f>+SUBTOTAL(9, G20:G21)</f>
        <v>-541695</v>
      </c>
    </row>
    <row r="20" spans="1:10" x14ac:dyDescent="0.3">
      <c r="A20" s="2" t="s">
        <v>32</v>
      </c>
      <c r="B20" s="39" t="s">
        <v>37</v>
      </c>
      <c r="C20" s="29" t="s">
        <v>31</v>
      </c>
      <c r="D20" s="41" t="s">
        <v>33</v>
      </c>
      <c r="E20" s="26" t="s">
        <v>35</v>
      </c>
      <c r="F20" s="40" t="s">
        <v>1</v>
      </c>
      <c r="G20" s="27">
        <v>-140700</v>
      </c>
    </row>
    <row r="21" spans="1:10" x14ac:dyDescent="0.3">
      <c r="A21" s="26"/>
      <c r="B21" s="26"/>
      <c r="C21" s="29" t="s">
        <v>31</v>
      </c>
      <c r="D21" s="26" t="s">
        <v>34</v>
      </c>
      <c r="E21" s="26" t="s">
        <v>36</v>
      </c>
      <c r="F21" s="40" t="s">
        <v>1</v>
      </c>
      <c r="G21" s="27">
        <v>-400995</v>
      </c>
    </row>
    <row r="22" spans="1:10" x14ac:dyDescent="0.3">
      <c r="A22" s="48" t="s">
        <v>20</v>
      </c>
      <c r="B22" s="48"/>
      <c r="C22" s="28"/>
      <c r="D22" s="24"/>
      <c r="E22" s="24"/>
      <c r="F22" s="24"/>
      <c r="G22" s="25">
        <f>+SUBTOTAL(9, G23:G23)</f>
        <v>-6185805</v>
      </c>
    </row>
    <row r="23" spans="1:10" s="38" customFormat="1" ht="26.4" x14ac:dyDescent="0.3">
      <c r="A23" s="37" t="s">
        <v>29</v>
      </c>
      <c r="B23" s="39" t="s">
        <v>30</v>
      </c>
      <c r="C23" s="29" t="s">
        <v>31</v>
      </c>
      <c r="D23" s="29"/>
      <c r="E23" s="29"/>
      <c r="F23" s="29" t="s">
        <v>2</v>
      </c>
      <c r="G23" s="7">
        <v>-6185805</v>
      </c>
    </row>
    <row r="24" spans="1:10" s="32" customFormat="1" x14ac:dyDescent="0.3">
      <c r="A24" s="23" t="s">
        <v>21</v>
      </c>
      <c r="B24" s="30"/>
      <c r="C24" s="31"/>
      <c r="D24" s="30"/>
      <c r="E24" s="30"/>
      <c r="F24" s="30"/>
      <c r="G24" s="25">
        <f>+SUBTOTAL(9, G25:G27)</f>
        <v>-835359</v>
      </c>
    </row>
    <row r="25" spans="1:10" x14ac:dyDescent="0.3">
      <c r="A25" s="26" t="s">
        <v>17</v>
      </c>
      <c r="B25" s="26" t="s">
        <v>18</v>
      </c>
      <c r="C25" s="29" t="s">
        <v>38</v>
      </c>
      <c r="D25" s="29"/>
      <c r="E25" s="29"/>
      <c r="F25" s="29" t="s">
        <v>39</v>
      </c>
      <c r="G25" s="7">
        <v>-727020</v>
      </c>
    </row>
    <row r="26" spans="1:10" x14ac:dyDescent="0.3">
      <c r="A26" s="26"/>
      <c r="B26" s="26"/>
      <c r="C26" s="29" t="s">
        <v>38</v>
      </c>
      <c r="D26" s="29" t="s">
        <v>33</v>
      </c>
      <c r="E26" s="29" t="s">
        <v>35</v>
      </c>
      <c r="F26" s="29" t="s">
        <v>40</v>
      </c>
      <c r="G26" s="7">
        <v>-28140</v>
      </c>
    </row>
    <row r="27" spans="1:10" x14ac:dyDescent="0.3">
      <c r="A27" s="26"/>
      <c r="B27" s="26"/>
      <c r="C27" s="29" t="s">
        <v>38</v>
      </c>
      <c r="D27" s="29" t="s">
        <v>34</v>
      </c>
      <c r="E27" s="29" t="s">
        <v>36</v>
      </c>
      <c r="F27" s="42" t="s">
        <v>1</v>
      </c>
      <c r="G27" s="7">
        <v>-80199</v>
      </c>
    </row>
    <row r="28" spans="1:10" ht="14.4" customHeight="1" x14ac:dyDescent="0.3"/>
    <row r="29" spans="1:10" ht="14.4" customHeight="1" x14ac:dyDescent="0.3">
      <c r="A29" s="45" t="s">
        <v>22</v>
      </c>
      <c r="B29" s="45"/>
      <c r="C29" s="45"/>
      <c r="D29" s="45"/>
      <c r="E29" s="45"/>
      <c r="F29" s="45"/>
      <c r="G29" s="45"/>
    </row>
    <row r="30" spans="1:10" ht="28.95" customHeight="1" x14ac:dyDescent="0.3">
      <c r="A30" s="45"/>
      <c r="B30" s="45"/>
      <c r="C30" s="45"/>
      <c r="D30" s="45"/>
      <c r="E30" s="45"/>
      <c r="F30" s="45"/>
      <c r="G30" s="45"/>
    </row>
    <row r="31" spans="1:10" x14ac:dyDescent="0.3">
      <c r="A31" s="33"/>
      <c r="B31" s="33"/>
      <c r="C31" s="33"/>
      <c r="D31" s="33"/>
      <c r="E31" s="33"/>
      <c r="F31" s="33"/>
      <c r="G31" s="33"/>
    </row>
  </sheetData>
  <autoFilter ref="A12:G26" xr:uid="{00000000-0001-0000-0000-000000000000}"/>
  <mergeCells count="6">
    <mergeCell ref="C2:G3"/>
    <mergeCell ref="A29:G30"/>
    <mergeCell ref="A15:B15"/>
    <mergeCell ref="A17:B17"/>
    <mergeCell ref="A19:B19"/>
    <mergeCell ref="A22:B22"/>
  </mergeCells>
  <pageMargins left="0.70866141732283472" right="0.70866141732283472" top="0.74803149606299213" bottom="0.74803149606299213" header="0.31496062992125984" footer="0.31496062992125984"/>
  <pageSetup paperSize="9" scale="96" fitToHeight="0" orientation="landscape" r:id="rId1"/>
  <headerFooter>
    <oddFooter>Lk &amp;P &amp;N-st</oddFooter>
  </headerFooter>
  <customProperties>
    <customPr name="EpmWorksheetKeyString_GUID" r:id="rId2"/>
  </customProperties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Lisa 7 RiL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Krista Fazijev</dc:creator>
  <cp:lastModifiedBy>Helena Siemann</cp:lastModifiedBy>
  <cp:lastPrinted>2022-12-30T15:24:06Z</cp:lastPrinted>
  <dcterms:created xsi:type="dcterms:W3CDTF">2022-12-27T12:48:44Z</dcterms:created>
  <dcterms:modified xsi:type="dcterms:W3CDTF">2023-01-27T15:41:49Z</dcterms:modified>
</cp:coreProperties>
</file>